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0" yWindow="1280" windowWidth="25320" windowHeight="125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<sst xmlns="http://schemas.openxmlformats.org/spreadsheetml/2006/main" count="55" uniqueCount="40">
  <si>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1</t>
  </si>
  <si>
    <t/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</si>
  <si>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</si>
  <si>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</si>
  <si>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Выборы депутатаов Таймырского Долгано-Ненецкого районного Совета депутатов четвертого созыва</t>
  </si>
  <si>
    <t>Иванова Ольга Анатольевна 40810810431009408646</t>
  </si>
  <si>
    <t>Соловьев Владимир Николаевич 40810810831009408628</t>
  </si>
  <si>
    <t>Кабулов Георгий Людвикович 40810810331009408791</t>
  </si>
  <si>
    <t>Сизоненко Сергей Анатольевич 40810810531009408795</t>
  </si>
  <si>
    <t>Захаров Александр Сергеевич 40810810331009408814</t>
  </si>
  <si>
    <t>Ланшина Валентина Николаевна 40810810631009408705</t>
  </si>
  <si>
    <t>Анискович Николай Викторович 40810810631009408789</t>
  </si>
  <si>
    <t>Биль Сергей Юрьевич 40810810631009408828</t>
  </si>
  <si>
    <t>Вэнго Вадим Нярович 40810810931009408858</t>
  </si>
  <si>
    <t>Дюкарев Григорий Иванович 40810810631009408857</t>
  </si>
  <si>
    <t>Коробейников Валерий Иванович 40810810931009408706</t>
  </si>
  <si>
    <t>Манаев Олег Германович 40810810631009408844</t>
  </si>
  <si>
    <t>Мухаметгалиев Рафик Курбанович 40810810531009408834</t>
  </si>
  <si>
    <t>Павловская Вероника Асхатовна 40810810631009408747</t>
  </si>
  <si>
    <t>Пономарев Назар Кириллович 40810810631009408792</t>
  </si>
  <si>
    <t>Постников Дмитрий Викторович 40810810731009408841</t>
  </si>
  <si>
    <t>Прохоров Геннадий Владимирович  40810810031009408787</t>
  </si>
  <si>
    <t>Травницкий Роман Александрович 40810810731009408825</t>
  </si>
  <si>
    <t>Рубан Нина Алексеевна 40810810931009408832</t>
  </si>
  <si>
    <t>Гарковенко Эдуард Евгеньевич 40810810731009408799</t>
  </si>
  <si>
    <t>Хлудеев Владимир Степанович 40810810031009408839</t>
  </si>
  <si>
    <t>Чуднов Юрий Иванович 40810810431009408837</t>
  </si>
  <si>
    <t>Шишов Владимир Николаевич 4081081033109408717</t>
  </si>
  <si>
    <t>Яптунэ Раиса Пехедомовна 40810810431009408853</t>
  </si>
  <si>
    <t>Бессонов Илья Владимирович 40810810631009409018</t>
  </si>
  <si>
    <t>Вэнго Николай Иванович 40810810231009408891</t>
  </si>
  <si>
    <t>Елизарьева Елена Степановна 40810810131009408988</t>
  </si>
  <si>
    <t>Морозова Наталья Юрьевна 40810810831009408903</t>
  </si>
  <si>
    <t>Рыскин Сергей Владимирович 40810810731009409002</t>
  </si>
  <si>
    <t>Тополь Александр Васильевич 40810810531009408957</t>
  </si>
  <si>
    <t>Шамаров Николай Юрьевич 40810810631009408996</t>
  </si>
  <si>
    <t>Щукин Геннадий Кириллович 40810810431009408866</t>
  </si>
  <si>
    <t>оплата изготовлния печатной продукции (агитации)</t>
  </si>
  <si>
    <t>Красноярский ФПРСР</t>
  </si>
  <si>
    <t>По состоянию на «24» августа 2018 года</t>
  </si>
</sst>
</file>

<file path=xl/styles.xml><?xml version="1.0" encoding="utf-8"?>
<styleSheet xmlns="http://schemas.openxmlformats.org/spreadsheetml/2006/main">
  <numFmts count="32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0" fontId="3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180" fontId="40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39" fillId="0" borderId="12" xfId="0" applyNumberFormat="1" applyFont="1" applyFill="1" applyBorder="1" applyAlignment="1">
      <alignment horizontal="left" vertical="center" wrapText="1"/>
    </xf>
    <xf numFmtId="180" fontId="39" fillId="0" borderId="12" xfId="0" applyNumberFormat="1" applyFont="1" applyFill="1" applyBorder="1" applyAlignment="1">
      <alignment horizontal="right" vertical="center" wrapText="1"/>
    </xf>
    <xf numFmtId="181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4" fontId="39" fillId="0" borderId="12" xfId="0" applyNumberFormat="1" applyFont="1" applyFill="1" applyBorder="1" applyAlignment="1">
      <alignment horizontal="right" vertical="center" wrapText="1"/>
    </xf>
    <xf numFmtId="0" fontId="40" fillId="33" borderId="12" xfId="0" applyNumberFormat="1" applyFont="1" applyFill="1" applyBorder="1" applyAlignment="1">
      <alignment horizontal="left" vertical="center" wrapText="1"/>
    </xf>
    <xf numFmtId="14" fontId="40" fillId="0" borderId="12" xfId="0" applyNumberFormat="1" applyFont="1" applyFill="1" applyBorder="1" applyAlignment="1">
      <alignment horizontal="center" vertical="center" wrapText="1"/>
    </xf>
    <xf numFmtId="14" fontId="39" fillId="0" borderId="12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9"/>
  <sheetViews>
    <sheetView tabSelected="1" workbookViewId="0" topLeftCell="A1">
      <selection activeCell="A4" sqref="A4:N4"/>
    </sheetView>
  </sheetViews>
  <sheetFormatPr defaultColWidth="8.8515625" defaultRowHeight="15"/>
  <cols>
    <col min="1" max="1" width="5.7109375" style="0" customWidth="1"/>
    <col min="2" max="2" width="26.0039062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7.8515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3" ht="15" customHeight="1">
      <c r="N3" s="2"/>
    </row>
    <row r="4" spans="1:14" ht="109.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1" customHeight="1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ht="13.5">
      <c r="N7" s="22" t="s">
        <v>39</v>
      </c>
    </row>
    <row r="8" ht="13.5">
      <c r="N8" s="1"/>
    </row>
    <row r="9" spans="1:14" s="5" customFormat="1" ht="24" customHeight="1">
      <c r="A9" s="30" t="str">
        <f>"№
п/п"</f>
        <v>№
п/п</v>
      </c>
      <c r="B9" s="30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27" t="str">
        <f>"Поступило средств"</f>
        <v>Поступило средств</v>
      </c>
      <c r="D9" s="28"/>
      <c r="E9" s="28"/>
      <c r="F9" s="28"/>
      <c r="G9" s="29"/>
      <c r="H9" s="27" t="str">
        <f>"Израсходовано средств"</f>
        <v>Израсходовано средств</v>
      </c>
      <c r="I9" s="28"/>
      <c r="J9" s="28"/>
      <c r="K9" s="29"/>
      <c r="L9" s="27" t="str">
        <f>"Возвращено средств жертвователям"</f>
        <v>Возвращено средств жертвователям</v>
      </c>
      <c r="M9" s="28"/>
      <c r="N9" s="29"/>
    </row>
    <row r="10" spans="1:15" s="5" customFormat="1" ht="49.5" customHeight="1">
      <c r="A10" s="31"/>
      <c r="B10" s="31"/>
      <c r="C10" s="30" t="str">
        <f>"всего (сумма, рублей)"</f>
        <v>всего (сумма, рублей)</v>
      </c>
      <c r="D10" s="27" t="str">
        <f>"из них"</f>
        <v>из них</v>
      </c>
      <c r="E10" s="28"/>
      <c r="F10" s="28"/>
      <c r="G10" s="29"/>
      <c r="H10" s="30" t="str">
        <f>C10</f>
        <v>всего (сумма, рублей)</v>
      </c>
      <c r="I10" s="27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28"/>
      <c r="K10" s="29"/>
      <c r="L10" s="30" t="str">
        <f>J11</f>
        <v>сумма, рублей</v>
      </c>
      <c r="M10" s="6"/>
      <c r="N10" s="30" t="str">
        <f>"основания возврата"</f>
        <v>основания возврата</v>
      </c>
      <c r="O10" s="7"/>
    </row>
    <row r="11" spans="1:15" s="5" customFormat="1" ht="69.75" customHeight="1">
      <c r="A11" s="31"/>
      <c r="B11" s="31"/>
      <c r="C11" s="31"/>
      <c r="D11" s="27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29"/>
      <c r="F11" s="27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29"/>
      <c r="H11" s="31"/>
      <c r="I11" s="30" t="str">
        <f>"дата снятия средств со счета"</f>
        <v>дата снятия средств со счета</v>
      </c>
      <c r="J11" s="30" t="str">
        <f>F12</f>
        <v>сумма, рублей</v>
      </c>
      <c r="K11" s="30" t="str">
        <f>"назначение платежа"</f>
        <v>назначение платежа</v>
      </c>
      <c r="L11" s="31"/>
      <c r="M11" s="8" t="s">
        <v>2</v>
      </c>
      <c r="N11" s="31"/>
      <c r="O11" s="7"/>
    </row>
    <row r="12" spans="1:15" s="5" customFormat="1" ht="60" customHeight="1">
      <c r="A12" s="32"/>
      <c r="B12" s="32"/>
      <c r="C12" s="32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32"/>
      <c r="I12" s="32"/>
      <c r="J12" s="32"/>
      <c r="K12" s="32"/>
      <c r="L12" s="32"/>
      <c r="M12" s="10"/>
      <c r="N12" s="32"/>
      <c r="O12" s="7"/>
    </row>
    <row r="13" spans="1:15" s="5" customFormat="1" ht="13.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42.75" customHeight="1">
      <c r="A14" s="12">
        <v>1</v>
      </c>
      <c r="B14" s="13" t="s">
        <v>11</v>
      </c>
      <c r="C14" s="14">
        <v>100</v>
      </c>
      <c r="D14" s="14"/>
      <c r="E14" s="15">
        <f>""</f>
      </c>
      <c r="F14" s="14"/>
      <c r="G14" s="16"/>
      <c r="H14" s="14">
        <v>100</v>
      </c>
      <c r="I14" s="9"/>
      <c r="J14" s="9"/>
      <c r="K14" s="9"/>
      <c r="L14" s="9"/>
      <c r="M14" s="9"/>
      <c r="N14" s="9"/>
      <c r="O14" s="7"/>
    </row>
    <row r="15" spans="1:15" s="5" customFormat="1" ht="42.75" customHeight="1">
      <c r="A15" s="12">
        <v>2</v>
      </c>
      <c r="B15" s="13" t="s">
        <v>29</v>
      </c>
      <c r="C15" s="14">
        <v>100</v>
      </c>
      <c r="D15" s="14"/>
      <c r="E15" s="15"/>
      <c r="F15" s="14"/>
      <c r="G15" s="16"/>
      <c r="H15" s="14">
        <v>100</v>
      </c>
      <c r="I15" s="9"/>
      <c r="J15" s="9"/>
      <c r="K15" s="9"/>
      <c r="L15" s="9"/>
      <c r="M15" s="9"/>
      <c r="N15" s="9"/>
      <c r="O15" s="7"/>
    </row>
    <row r="16" spans="1:15" s="5" customFormat="1" ht="42.75" customHeight="1">
      <c r="A16" s="12">
        <v>3</v>
      </c>
      <c r="B16" s="13" t="s">
        <v>12</v>
      </c>
      <c r="C16" s="14">
        <f>9040</f>
        <v>9040</v>
      </c>
      <c r="D16" s="14"/>
      <c r="E16" s="15"/>
      <c r="F16" s="14"/>
      <c r="G16" s="16"/>
      <c r="H16" s="14">
        <f>9040</f>
        <v>9040</v>
      </c>
      <c r="I16" s="9"/>
      <c r="J16" s="9"/>
      <c r="K16" s="9"/>
      <c r="L16" s="9"/>
      <c r="M16" s="9"/>
      <c r="N16" s="9"/>
      <c r="O16" s="7"/>
    </row>
    <row r="17" spans="1:15" s="5" customFormat="1" ht="42.75" customHeight="1">
      <c r="A17" s="12">
        <v>4</v>
      </c>
      <c r="B17" s="13" t="s">
        <v>13</v>
      </c>
      <c r="C17" s="14">
        <f>5000+16700</f>
        <v>21700</v>
      </c>
      <c r="D17" s="14"/>
      <c r="E17" s="15"/>
      <c r="F17" s="14"/>
      <c r="G17" s="16"/>
      <c r="H17" s="14">
        <f>1700+20000</f>
        <v>21700</v>
      </c>
      <c r="I17" s="9"/>
      <c r="J17" s="9"/>
      <c r="K17" s="9"/>
      <c r="L17" s="9"/>
      <c r="M17" s="9"/>
      <c r="N17" s="9"/>
      <c r="O17" s="7"/>
    </row>
    <row r="18" spans="1:15" s="5" customFormat="1" ht="42.75" customHeight="1">
      <c r="A18" s="12">
        <v>5</v>
      </c>
      <c r="B18" s="13" t="s">
        <v>30</v>
      </c>
      <c r="C18" s="14">
        <v>100</v>
      </c>
      <c r="D18" s="14"/>
      <c r="E18" s="15"/>
      <c r="F18" s="14"/>
      <c r="G18" s="16"/>
      <c r="H18" s="14">
        <v>35</v>
      </c>
      <c r="I18" s="9"/>
      <c r="J18" s="9"/>
      <c r="K18" s="9"/>
      <c r="L18" s="9"/>
      <c r="M18" s="9"/>
      <c r="N18" s="9"/>
      <c r="O18" s="7"/>
    </row>
    <row r="19" spans="1:15" s="5" customFormat="1" ht="42.75" customHeight="1">
      <c r="A19" s="12">
        <v>6</v>
      </c>
      <c r="B19" s="13" t="s">
        <v>24</v>
      </c>
      <c r="C19" s="14">
        <v>0</v>
      </c>
      <c r="D19" s="14"/>
      <c r="E19" s="15"/>
      <c r="F19" s="14"/>
      <c r="G19" s="16"/>
      <c r="H19" s="14">
        <v>0</v>
      </c>
      <c r="I19" s="9"/>
      <c r="J19" s="9"/>
      <c r="K19" s="9"/>
      <c r="L19" s="9"/>
      <c r="M19" s="9"/>
      <c r="N19" s="9"/>
      <c r="O19" s="7"/>
    </row>
    <row r="20" spans="1:15" s="5" customFormat="1" ht="42.75" customHeight="1">
      <c r="A20" s="12">
        <v>7</v>
      </c>
      <c r="B20" s="13" t="s">
        <v>14</v>
      </c>
      <c r="C20" s="14">
        <v>15000</v>
      </c>
      <c r="D20" s="14"/>
      <c r="E20" s="15"/>
      <c r="F20" s="14"/>
      <c r="G20" s="16"/>
      <c r="H20" s="14">
        <v>85</v>
      </c>
      <c r="I20" s="9"/>
      <c r="J20" s="9"/>
      <c r="K20" s="9"/>
      <c r="L20" s="9"/>
      <c r="M20" s="9"/>
      <c r="N20" s="9"/>
      <c r="O20" s="7"/>
    </row>
    <row r="21" spans="1:15" s="5" customFormat="1" ht="42.75" customHeight="1">
      <c r="A21" s="12">
        <v>8</v>
      </c>
      <c r="B21" s="13" t="s">
        <v>31</v>
      </c>
      <c r="C21" s="14">
        <f>400000</f>
        <v>400000</v>
      </c>
      <c r="D21" s="14">
        <v>400000</v>
      </c>
      <c r="E21" s="15" t="s">
        <v>38</v>
      </c>
      <c r="F21" s="14"/>
      <c r="G21" s="16"/>
      <c r="H21" s="14">
        <f>85500</f>
        <v>85500</v>
      </c>
      <c r="I21" s="26">
        <v>43332</v>
      </c>
      <c r="J21" s="14">
        <v>85500</v>
      </c>
      <c r="K21" s="24" t="s">
        <v>37</v>
      </c>
      <c r="L21" s="9"/>
      <c r="M21" s="9"/>
      <c r="N21" s="9"/>
      <c r="O21" s="7"/>
    </row>
    <row r="22" spans="1:15" s="5" customFormat="1" ht="36" customHeight="1">
      <c r="A22" s="11">
        <v>9</v>
      </c>
      <c r="B22" s="13" t="s">
        <v>9</v>
      </c>
      <c r="C22" s="14">
        <v>100</v>
      </c>
      <c r="D22" s="9"/>
      <c r="E22" s="9"/>
      <c r="F22" s="9"/>
      <c r="G22" s="9"/>
      <c r="H22" s="14">
        <v>100</v>
      </c>
      <c r="I22" s="9"/>
      <c r="J22" s="9"/>
      <c r="K22" s="9"/>
      <c r="L22" s="9"/>
      <c r="M22" s="9"/>
      <c r="N22" s="9"/>
      <c r="O22" s="7"/>
    </row>
    <row r="23" spans="1:15" s="5" customFormat="1" ht="45" customHeight="1">
      <c r="A23" s="12">
        <v>10</v>
      </c>
      <c r="B23" s="13" t="s">
        <v>5</v>
      </c>
      <c r="C23" s="14">
        <f>400000</f>
        <v>400000</v>
      </c>
      <c r="D23" s="14">
        <v>400000</v>
      </c>
      <c r="E23" s="15" t="s">
        <v>38</v>
      </c>
      <c r="F23" s="14"/>
      <c r="G23" s="16"/>
      <c r="H23" s="14">
        <f>85500</f>
        <v>85500</v>
      </c>
      <c r="I23" s="26">
        <v>43332</v>
      </c>
      <c r="J23" s="14">
        <v>85500</v>
      </c>
      <c r="K23" s="24" t="s">
        <v>37</v>
      </c>
      <c r="L23" s="17"/>
      <c r="M23" s="17"/>
      <c r="N23" s="13">
        <f>""</f>
      </c>
      <c r="O23" s="18"/>
    </row>
    <row r="24" spans="1:15" s="5" customFormat="1" ht="45" customHeight="1">
      <c r="A24" s="12">
        <v>11</v>
      </c>
      <c r="B24" s="13" t="s">
        <v>7</v>
      </c>
      <c r="C24" s="14">
        <v>100</v>
      </c>
      <c r="D24" s="14"/>
      <c r="E24" s="15"/>
      <c r="F24" s="14"/>
      <c r="G24" s="16"/>
      <c r="H24" s="14">
        <v>100</v>
      </c>
      <c r="I24" s="16"/>
      <c r="J24" s="17"/>
      <c r="K24" s="13"/>
      <c r="L24" s="17"/>
      <c r="M24" s="17"/>
      <c r="N24" s="13"/>
      <c r="O24" s="18"/>
    </row>
    <row r="25" spans="1:15" s="5" customFormat="1" ht="45" customHeight="1">
      <c r="A25" s="12">
        <v>12</v>
      </c>
      <c r="B25" s="13" t="s">
        <v>15</v>
      </c>
      <c r="C25" s="14">
        <f>200+27000</f>
        <v>27200</v>
      </c>
      <c r="D25" s="14"/>
      <c r="E25" s="15"/>
      <c r="F25" s="14"/>
      <c r="G25" s="16"/>
      <c r="H25" s="14">
        <f>200+27000</f>
        <v>27200</v>
      </c>
      <c r="I25" s="16"/>
      <c r="J25" s="17"/>
      <c r="K25" s="13"/>
      <c r="L25" s="17"/>
      <c r="M25" s="17"/>
      <c r="N25" s="13"/>
      <c r="O25" s="18"/>
    </row>
    <row r="26" spans="1:15" s="5" customFormat="1" ht="45" customHeight="1">
      <c r="A26" s="12">
        <v>13</v>
      </c>
      <c r="B26" s="13" t="s">
        <v>10</v>
      </c>
      <c r="C26" s="14">
        <f>400000</f>
        <v>400000</v>
      </c>
      <c r="D26" s="14">
        <v>400000</v>
      </c>
      <c r="E26" s="15" t="s">
        <v>38</v>
      </c>
      <c r="F26" s="14"/>
      <c r="G26" s="16"/>
      <c r="H26" s="14">
        <f>85500</f>
        <v>85500</v>
      </c>
      <c r="I26" s="26">
        <v>43332</v>
      </c>
      <c r="J26" s="14">
        <v>85500</v>
      </c>
      <c r="K26" s="24" t="s">
        <v>37</v>
      </c>
      <c r="L26" s="17"/>
      <c r="M26" s="17"/>
      <c r="N26" s="13"/>
      <c r="O26" s="18"/>
    </row>
    <row r="27" spans="1:15" s="5" customFormat="1" ht="45" customHeight="1">
      <c r="A27" s="12">
        <v>14</v>
      </c>
      <c r="B27" s="13" t="s">
        <v>16</v>
      </c>
      <c r="C27" s="14">
        <v>0</v>
      </c>
      <c r="D27" s="14"/>
      <c r="E27" s="15"/>
      <c r="F27" s="14"/>
      <c r="G27" s="16"/>
      <c r="H27" s="14">
        <v>0</v>
      </c>
      <c r="I27" s="16"/>
      <c r="J27" s="17"/>
      <c r="K27" s="13"/>
      <c r="L27" s="17"/>
      <c r="M27" s="17"/>
      <c r="N27" s="13"/>
      <c r="O27" s="18"/>
    </row>
    <row r="28" spans="1:15" s="5" customFormat="1" ht="45" customHeight="1">
      <c r="A28" s="12">
        <v>15</v>
      </c>
      <c r="B28" s="13" t="s">
        <v>32</v>
      </c>
      <c r="C28" s="14">
        <f>400000</f>
        <v>400000</v>
      </c>
      <c r="D28" s="14">
        <v>400000</v>
      </c>
      <c r="E28" s="15" t="s">
        <v>38</v>
      </c>
      <c r="F28" s="14"/>
      <c r="G28" s="16"/>
      <c r="H28" s="14">
        <f>85500</f>
        <v>85500</v>
      </c>
      <c r="I28" s="26">
        <v>43332</v>
      </c>
      <c r="J28" s="14">
        <v>85500</v>
      </c>
      <c r="K28" s="24" t="s">
        <v>37</v>
      </c>
      <c r="L28" s="17"/>
      <c r="M28" s="17"/>
      <c r="N28" s="13"/>
      <c r="O28" s="18"/>
    </row>
    <row r="29" spans="1:15" s="5" customFormat="1" ht="45" customHeight="1">
      <c r="A29" s="12">
        <v>16</v>
      </c>
      <c r="B29" s="13" t="s">
        <v>17</v>
      </c>
      <c r="C29" s="14">
        <f>9040</f>
        <v>9040</v>
      </c>
      <c r="D29" s="14"/>
      <c r="E29" s="15"/>
      <c r="F29" s="14"/>
      <c r="G29" s="16"/>
      <c r="H29" s="14">
        <f>9040</f>
        <v>9040</v>
      </c>
      <c r="I29" s="16"/>
      <c r="J29" s="17"/>
      <c r="K29" s="13"/>
      <c r="L29" s="17"/>
      <c r="M29" s="17"/>
      <c r="N29" s="13"/>
      <c r="O29" s="18"/>
    </row>
    <row r="30" spans="1:15" s="5" customFormat="1" ht="45" customHeight="1">
      <c r="A30" s="12">
        <v>17</v>
      </c>
      <c r="B30" s="24" t="s">
        <v>18</v>
      </c>
      <c r="C30" s="14">
        <v>100</v>
      </c>
      <c r="D30" s="14"/>
      <c r="E30" s="15"/>
      <c r="F30" s="14"/>
      <c r="G30" s="16"/>
      <c r="H30" s="14">
        <v>100</v>
      </c>
      <c r="I30" s="16"/>
      <c r="J30" s="17"/>
      <c r="K30" s="13"/>
      <c r="L30" s="17"/>
      <c r="M30" s="17"/>
      <c r="N30" s="13"/>
      <c r="O30" s="18"/>
    </row>
    <row r="31" spans="1:15" s="5" customFormat="1" ht="45" customHeight="1">
      <c r="A31" s="12">
        <v>18</v>
      </c>
      <c r="B31" s="13" t="s">
        <v>19</v>
      </c>
      <c r="C31" s="14">
        <v>100</v>
      </c>
      <c r="D31" s="14"/>
      <c r="E31" s="15"/>
      <c r="F31" s="14"/>
      <c r="G31" s="16"/>
      <c r="H31" s="14">
        <v>100</v>
      </c>
      <c r="I31" s="16"/>
      <c r="J31" s="17"/>
      <c r="K31" s="13"/>
      <c r="L31" s="17"/>
      <c r="M31" s="17"/>
      <c r="N31" s="13"/>
      <c r="O31" s="18"/>
    </row>
    <row r="32" spans="1:15" s="5" customFormat="1" ht="45" customHeight="1">
      <c r="A32" s="12">
        <v>19</v>
      </c>
      <c r="B32" s="13" t="s">
        <v>20</v>
      </c>
      <c r="C32" s="14">
        <v>100</v>
      </c>
      <c r="D32" s="14"/>
      <c r="E32" s="15"/>
      <c r="F32" s="14"/>
      <c r="G32" s="16"/>
      <c r="H32" s="14">
        <v>100</v>
      </c>
      <c r="I32" s="16"/>
      <c r="J32" s="17"/>
      <c r="K32" s="13"/>
      <c r="L32" s="17"/>
      <c r="M32" s="17"/>
      <c r="N32" s="13"/>
      <c r="O32" s="18"/>
    </row>
    <row r="33" spans="1:15" s="5" customFormat="1" ht="45" customHeight="1">
      <c r="A33" s="12">
        <v>20</v>
      </c>
      <c r="B33" s="13" t="s">
        <v>21</v>
      </c>
      <c r="C33" s="14">
        <v>100</v>
      </c>
      <c r="D33" s="14"/>
      <c r="E33" s="15"/>
      <c r="F33" s="14"/>
      <c r="G33" s="16"/>
      <c r="H33" s="14">
        <v>100</v>
      </c>
      <c r="I33" s="16"/>
      <c r="J33" s="17"/>
      <c r="K33" s="13"/>
      <c r="L33" s="17"/>
      <c r="M33" s="17"/>
      <c r="N33" s="13"/>
      <c r="O33" s="18"/>
    </row>
    <row r="34" spans="1:15" s="5" customFormat="1" ht="45" customHeight="1">
      <c r="A34" s="12">
        <v>21</v>
      </c>
      <c r="B34" s="13" t="s">
        <v>23</v>
      </c>
      <c r="C34" s="14">
        <f>400000</f>
        <v>400000</v>
      </c>
      <c r="D34" s="14">
        <v>400000</v>
      </c>
      <c r="E34" s="15" t="s">
        <v>38</v>
      </c>
      <c r="F34" s="14"/>
      <c r="G34" s="16"/>
      <c r="H34" s="14">
        <f>85500</f>
        <v>85500</v>
      </c>
      <c r="I34" s="26">
        <v>43332</v>
      </c>
      <c r="J34" s="14">
        <v>85500</v>
      </c>
      <c r="K34" s="24" t="s">
        <v>37</v>
      </c>
      <c r="L34" s="17"/>
      <c r="M34" s="17"/>
      <c r="N34" s="13"/>
      <c r="O34" s="18"/>
    </row>
    <row r="35" spans="1:15" s="5" customFormat="1" ht="45" customHeight="1">
      <c r="A35" s="12">
        <v>22</v>
      </c>
      <c r="B35" s="13" t="s">
        <v>33</v>
      </c>
      <c r="C35" s="14">
        <f>9555</f>
        <v>9555</v>
      </c>
      <c r="D35" s="14"/>
      <c r="E35" s="15"/>
      <c r="F35" s="14"/>
      <c r="G35" s="16"/>
      <c r="H35" s="14">
        <f>2250+7305</f>
        <v>9555</v>
      </c>
      <c r="I35" s="16"/>
      <c r="J35" s="17"/>
      <c r="K35" s="13"/>
      <c r="L35" s="17"/>
      <c r="M35" s="17"/>
      <c r="N35" s="13"/>
      <c r="O35" s="18"/>
    </row>
    <row r="36" spans="1:15" s="5" customFormat="1" ht="57.75" customHeight="1">
      <c r="A36" s="12">
        <v>23</v>
      </c>
      <c r="B36" s="13" t="s">
        <v>8</v>
      </c>
      <c r="C36" s="14">
        <f>75000+400000</f>
        <v>475000</v>
      </c>
      <c r="D36" s="14">
        <v>400000</v>
      </c>
      <c r="E36" s="15" t="s">
        <v>38</v>
      </c>
      <c r="F36" s="14"/>
      <c r="G36" s="16"/>
      <c r="H36" s="14">
        <f>75000+47500</f>
        <v>122500</v>
      </c>
      <c r="I36" s="25">
        <v>43327</v>
      </c>
      <c r="J36" s="17">
        <v>75000</v>
      </c>
      <c r="K36" s="24" t="s">
        <v>37</v>
      </c>
      <c r="L36" s="17"/>
      <c r="M36" s="17"/>
      <c r="N36" s="13"/>
      <c r="O36" s="18"/>
    </row>
    <row r="37" spans="1:15" s="5" customFormat="1" ht="57.75" customHeight="1">
      <c r="A37" s="12"/>
      <c r="B37" s="13"/>
      <c r="C37" s="14"/>
      <c r="D37" s="14"/>
      <c r="E37" s="15"/>
      <c r="F37" s="14"/>
      <c r="G37" s="16"/>
      <c r="H37" s="14"/>
      <c r="I37" s="25">
        <v>43332</v>
      </c>
      <c r="J37" s="17">
        <v>47500</v>
      </c>
      <c r="K37" s="24" t="s">
        <v>37</v>
      </c>
      <c r="L37" s="17"/>
      <c r="M37" s="17"/>
      <c r="N37" s="13"/>
      <c r="O37" s="18"/>
    </row>
    <row r="38" spans="1:15" s="5" customFormat="1" ht="45" customHeight="1">
      <c r="A38" s="12">
        <v>24</v>
      </c>
      <c r="B38" s="13" t="s">
        <v>6</v>
      </c>
      <c r="C38" s="14">
        <v>1500</v>
      </c>
      <c r="D38" s="14"/>
      <c r="E38" s="15"/>
      <c r="F38" s="14"/>
      <c r="G38" s="16"/>
      <c r="H38" s="14">
        <v>1500</v>
      </c>
      <c r="I38" s="16"/>
      <c r="J38" s="17"/>
      <c r="K38" s="13"/>
      <c r="L38" s="17"/>
      <c r="M38" s="17"/>
      <c r="N38" s="13"/>
      <c r="O38" s="18"/>
    </row>
    <row r="39" spans="1:15" s="5" customFormat="1" ht="45" customHeight="1">
      <c r="A39" s="12">
        <v>25</v>
      </c>
      <c r="B39" s="13" t="s">
        <v>34</v>
      </c>
      <c r="C39" s="14">
        <f>2250+7305+2575</f>
        <v>12130</v>
      </c>
      <c r="D39" s="14"/>
      <c r="E39" s="15"/>
      <c r="F39" s="14"/>
      <c r="G39" s="16"/>
      <c r="H39" s="14">
        <f>2250+7305+2575</f>
        <v>12130</v>
      </c>
      <c r="I39" s="16"/>
      <c r="J39" s="17"/>
      <c r="K39" s="13"/>
      <c r="L39" s="17"/>
      <c r="M39" s="17"/>
      <c r="N39" s="13"/>
      <c r="O39" s="18"/>
    </row>
    <row r="40" spans="1:15" s="5" customFormat="1" ht="45" customHeight="1">
      <c r="A40" s="12">
        <v>26</v>
      </c>
      <c r="B40" s="13" t="s">
        <v>22</v>
      </c>
      <c r="C40" s="14">
        <f>10000</f>
        <v>10000</v>
      </c>
      <c r="D40" s="14"/>
      <c r="E40" s="15"/>
      <c r="F40" s="14"/>
      <c r="G40" s="16"/>
      <c r="H40" s="14">
        <v>0</v>
      </c>
      <c r="I40" s="16"/>
      <c r="J40" s="17"/>
      <c r="K40" s="13"/>
      <c r="L40" s="17"/>
      <c r="M40" s="17"/>
      <c r="N40" s="13"/>
      <c r="O40" s="18"/>
    </row>
    <row r="41" spans="1:15" s="5" customFormat="1" ht="45" customHeight="1">
      <c r="A41" s="12">
        <v>27</v>
      </c>
      <c r="B41" s="13" t="s">
        <v>25</v>
      </c>
      <c r="C41" s="14">
        <f>10602+400000</f>
        <v>410602</v>
      </c>
      <c r="D41" s="14">
        <v>400000</v>
      </c>
      <c r="E41" s="15" t="s">
        <v>38</v>
      </c>
      <c r="F41" s="14"/>
      <c r="G41" s="16"/>
      <c r="H41" s="14">
        <f>10602+98000</f>
        <v>108602</v>
      </c>
      <c r="I41" s="25">
        <v>43332</v>
      </c>
      <c r="J41" s="17">
        <v>98000</v>
      </c>
      <c r="K41" s="24" t="s">
        <v>37</v>
      </c>
      <c r="L41" s="17"/>
      <c r="M41" s="17"/>
      <c r="N41" s="13"/>
      <c r="O41" s="18"/>
    </row>
    <row r="42" spans="1:15" s="5" customFormat="1" ht="45" customHeight="1">
      <c r="A42" s="12">
        <v>28</v>
      </c>
      <c r="B42" s="13" t="s">
        <v>26</v>
      </c>
      <c r="C42" s="14">
        <f>2250+7305</f>
        <v>9555</v>
      </c>
      <c r="D42" s="14"/>
      <c r="E42" s="15"/>
      <c r="F42" s="14"/>
      <c r="G42" s="16"/>
      <c r="H42" s="14">
        <f>9555</f>
        <v>9555</v>
      </c>
      <c r="I42" s="16"/>
      <c r="J42" s="17"/>
      <c r="K42" s="13"/>
      <c r="L42" s="17"/>
      <c r="M42" s="17"/>
      <c r="N42" s="13"/>
      <c r="O42" s="18"/>
    </row>
    <row r="43" spans="1:15" s="5" customFormat="1" ht="45" customHeight="1">
      <c r="A43" s="12">
        <v>29</v>
      </c>
      <c r="B43" s="13" t="s">
        <v>35</v>
      </c>
      <c r="C43" s="14">
        <f>2250+7305</f>
        <v>9555</v>
      </c>
      <c r="D43" s="14"/>
      <c r="E43" s="15"/>
      <c r="F43" s="14"/>
      <c r="G43" s="16"/>
      <c r="H43" s="14">
        <f>2250+7305</f>
        <v>9555</v>
      </c>
      <c r="I43" s="16"/>
      <c r="J43" s="17"/>
      <c r="K43" s="13"/>
      <c r="L43" s="17"/>
      <c r="M43" s="17"/>
      <c r="N43" s="13"/>
      <c r="O43" s="18"/>
    </row>
    <row r="44" spans="1:15" s="5" customFormat="1" ht="45" customHeight="1">
      <c r="A44" s="12">
        <v>30</v>
      </c>
      <c r="B44" s="13" t="s">
        <v>27</v>
      </c>
      <c r="C44" s="14">
        <f>400000</f>
        <v>400000</v>
      </c>
      <c r="D44" s="14">
        <v>400000</v>
      </c>
      <c r="E44" s="15" t="s">
        <v>38</v>
      </c>
      <c r="F44" s="14"/>
      <c r="G44" s="16"/>
      <c r="H44" s="14">
        <f>85500</f>
        <v>85500</v>
      </c>
      <c r="I44" s="26">
        <v>43332</v>
      </c>
      <c r="J44" s="14">
        <v>85500</v>
      </c>
      <c r="K44" s="24" t="s">
        <v>37</v>
      </c>
      <c r="L44" s="17"/>
      <c r="M44" s="17"/>
      <c r="N44" s="13"/>
      <c r="O44" s="18"/>
    </row>
    <row r="45" spans="1:15" s="5" customFormat="1" ht="45" customHeight="1">
      <c r="A45" s="12">
        <v>31</v>
      </c>
      <c r="B45" s="13" t="s">
        <v>36</v>
      </c>
      <c r="C45" s="14">
        <v>0</v>
      </c>
      <c r="D45" s="14"/>
      <c r="E45" s="15"/>
      <c r="F45" s="14"/>
      <c r="G45" s="16"/>
      <c r="H45" s="14">
        <v>0</v>
      </c>
      <c r="I45" s="16"/>
      <c r="J45" s="17"/>
      <c r="K45" s="13"/>
      <c r="L45" s="17"/>
      <c r="M45" s="17"/>
      <c r="N45" s="13"/>
      <c r="O45" s="18"/>
    </row>
    <row r="46" spans="1:15" s="5" customFormat="1" ht="45" customHeight="1">
      <c r="A46" s="12">
        <v>32</v>
      </c>
      <c r="B46" s="13" t="s">
        <v>28</v>
      </c>
      <c r="C46" s="14">
        <v>1200</v>
      </c>
      <c r="D46" s="14"/>
      <c r="E46" s="15"/>
      <c r="F46" s="14"/>
      <c r="G46" s="16"/>
      <c r="H46" s="14">
        <v>55</v>
      </c>
      <c r="I46" s="16"/>
      <c r="J46" s="17"/>
      <c r="K46" s="13"/>
      <c r="L46" s="17"/>
      <c r="M46" s="17"/>
      <c r="N46" s="13"/>
      <c r="O46" s="18"/>
    </row>
    <row r="47" spans="1:14" s="5" customFormat="1" ht="13.5">
      <c r="A47" s="11" t="s">
        <v>1</v>
      </c>
      <c r="B47" s="19" t="str">
        <f>"Итого"</f>
        <v>Итого</v>
      </c>
      <c r="C47" s="23">
        <f>SUM(C14:C46)</f>
        <v>3421977</v>
      </c>
      <c r="D47" s="23"/>
      <c r="E47" s="23"/>
      <c r="F47" s="23"/>
      <c r="G47" s="23"/>
      <c r="H47" s="23">
        <f>SUM(H14:H46)</f>
        <v>854352</v>
      </c>
      <c r="I47" s="21"/>
      <c r="J47" s="20">
        <v>0</v>
      </c>
      <c r="K47" s="19">
        <f>""</f>
      </c>
      <c r="L47" s="20">
        <v>0</v>
      </c>
      <c r="M47" s="20"/>
      <c r="N47" s="19">
        <f>""</f>
      </c>
    </row>
    <row r="48" ht="13.5">
      <c r="C48" s="3"/>
    </row>
    <row r="49" ht="13.5">
      <c r="H49" s="5"/>
    </row>
    <row r="59" ht="13.5">
      <c r="F59" s="4"/>
    </row>
  </sheetData>
  <sheetProtection/>
  <mergeCells count="19"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  <mergeCell ref="H9:K9"/>
    <mergeCell ref="L9:N9"/>
    <mergeCell ref="C10:C12"/>
    <mergeCell ref="D10:G10"/>
    <mergeCell ref="F11:G11"/>
    <mergeCell ref="I11:I12"/>
    <mergeCell ref="J11:J12"/>
    <mergeCell ref="K11:K12"/>
    <mergeCell ref="D11:E11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Marina Tihonova</cp:lastModifiedBy>
  <cp:lastPrinted>2018-08-06T14:33:18Z</cp:lastPrinted>
  <dcterms:created xsi:type="dcterms:W3CDTF">2016-07-07T04:31:45Z</dcterms:created>
  <dcterms:modified xsi:type="dcterms:W3CDTF">2018-08-27T03:33:21Z</dcterms:modified>
  <cp:category/>
  <cp:version/>
  <cp:contentType/>
  <cp:contentStatus/>
</cp:coreProperties>
</file>